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ова папка (2)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L14" i="2" s="1"/>
  <c r="E41" i="2"/>
  <c r="E42" i="2"/>
  <c r="F14" i="2"/>
  <c r="F42" i="2" s="1"/>
  <c r="D8" i="5" s="1"/>
  <c r="F41" i="2"/>
  <c r="G14" i="2"/>
  <c r="G42" i="2" s="1"/>
  <c r="G41" i="2"/>
  <c r="H14" i="2"/>
  <c r="H41" i="2"/>
  <c r="H42" i="2" s="1"/>
  <c r="D9" i="5" s="1"/>
  <c r="I14" i="2"/>
  <c r="I41" i="2"/>
  <c r="I42" i="2"/>
  <c r="J14" i="2"/>
  <c r="J42" i="2" s="1"/>
  <c r="D3" i="5" s="1"/>
  <c r="J41" i="2"/>
  <c r="K14" i="2"/>
  <c r="K42" i="2" s="1"/>
  <c r="K41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10" i="5"/>
  <c r="L42" i="2" l="1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<sst xmlns="http://schemas.openxmlformats.org/spreadsheetml/2006/main" count="269" uniqueCount="201">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</sst>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0.28515625" customWidth="1"/>
  </cols>
  <sheetData>
    <row r="1" spans="1:8" ht="12.95" customHeight="1" x14ac:dyDescent="0.2">
      <c r="E1" s="41" t="s">
        <v>14</v>
      </c>
    </row>
    <row r="3" spans="1:8" ht="18.75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&amp;L343D6E78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0.28515625" customWidth="1"/>
    <col min="9" max="9" width="10.140625" customWidth="1"/>
    <col min="10" max="10" width="8.28515625" customWidth="1"/>
    <col min="11" max="11" width="9" customWidth="1"/>
    <col min="12" max="256" width="10.28515625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69</v>
      </c>
      <c r="F6" s="91">
        <v>50</v>
      </c>
      <c r="G6" s="91"/>
      <c r="H6" s="91">
        <v>53</v>
      </c>
      <c r="I6" s="91" t="s">
        <v>69</v>
      </c>
      <c r="J6" s="91">
        <v>16</v>
      </c>
      <c r="K6" s="92">
        <v>1</v>
      </c>
      <c r="L6" s="104">
        <f t="shared" ref="L6:L42" si="0">E6-F6</f>
        <v>19</v>
      </c>
    </row>
    <row r="7" spans="1:12" x14ac:dyDescent="0.2">
      <c r="A7" s="66"/>
      <c r="B7" s="72" t="s">
        <v>33</v>
      </c>
      <c r="C7" s="81"/>
      <c r="D7" s="88">
        <v>2</v>
      </c>
      <c r="E7" s="91">
        <v>322</v>
      </c>
      <c r="F7" s="91">
        <v>313</v>
      </c>
      <c r="G7" s="91"/>
      <c r="H7" s="91">
        <v>320</v>
      </c>
      <c r="I7" s="91">
        <v>300</v>
      </c>
      <c r="J7" s="91">
        <v>2</v>
      </c>
      <c r="K7" s="92"/>
      <c r="L7" s="104">
        <f t="shared" si="0"/>
        <v>9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50</v>
      </c>
      <c r="F9" s="91">
        <v>45</v>
      </c>
      <c r="G9" s="91"/>
      <c r="H9" s="92">
        <v>48</v>
      </c>
      <c r="I9" s="91">
        <v>45</v>
      </c>
      <c r="J9" s="91">
        <v>2</v>
      </c>
      <c r="K9" s="92"/>
      <c r="L9" s="104">
        <f t="shared" si="0"/>
        <v>5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/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>
        <v>1</v>
      </c>
      <c r="G13" s="91"/>
      <c r="H13" s="91"/>
      <c r="I13" s="91"/>
      <c r="J13" s="91">
        <v>1</v>
      </c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443</v>
      </c>
      <c r="F14" s="92">
        <f t="shared" si="1"/>
        <v>409</v>
      </c>
      <c r="G14" s="92">
        <f t="shared" si="1"/>
        <v>0</v>
      </c>
      <c r="H14" s="92">
        <f t="shared" si="1"/>
        <v>421</v>
      </c>
      <c r="I14" s="92">
        <f t="shared" si="1"/>
        <v>345</v>
      </c>
      <c r="J14" s="92">
        <f t="shared" si="1"/>
        <v>22</v>
      </c>
      <c r="K14" s="92">
        <f t="shared" si="1"/>
        <v>1</v>
      </c>
      <c r="L14" s="104">
        <f t="shared" si="0"/>
        <v>34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22</v>
      </c>
      <c r="F15" s="92">
        <v>21</v>
      </c>
      <c r="G15" s="92"/>
      <c r="H15" s="92">
        <v>22</v>
      </c>
      <c r="I15" s="92">
        <v>21</v>
      </c>
      <c r="J15" s="92"/>
      <c r="K15" s="92"/>
      <c r="L15" s="104">
        <f t="shared" si="0"/>
        <v>1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33</v>
      </c>
      <c r="F16" s="92">
        <v>21</v>
      </c>
      <c r="G16" s="92"/>
      <c r="H16" s="92">
        <v>32</v>
      </c>
      <c r="I16" s="92">
        <v>23</v>
      </c>
      <c r="J16" s="92">
        <v>1</v>
      </c>
      <c r="K16" s="92"/>
      <c r="L16" s="104">
        <f t="shared" si="0"/>
        <v>12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2</v>
      </c>
      <c r="F18" s="92">
        <v>2</v>
      </c>
      <c r="G18" s="92"/>
      <c r="H18" s="92">
        <v>2</v>
      </c>
      <c r="I18" s="92">
        <v>2</v>
      </c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36</v>
      </c>
      <c r="F22" s="92">
        <v>24</v>
      </c>
      <c r="G22" s="92"/>
      <c r="H22" s="92">
        <v>35</v>
      </c>
      <c r="I22" s="92">
        <v>25</v>
      </c>
      <c r="J22" s="92">
        <v>1</v>
      </c>
      <c r="K22" s="92"/>
      <c r="L22" s="104">
        <f t="shared" si="0"/>
        <v>12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11</v>
      </c>
      <c r="F23" s="92">
        <v>10</v>
      </c>
      <c r="G23" s="92"/>
      <c r="H23" s="92">
        <v>10</v>
      </c>
      <c r="I23" s="92">
        <v>8</v>
      </c>
      <c r="J23" s="92">
        <v>1</v>
      </c>
      <c r="K23" s="92"/>
      <c r="L23" s="104">
        <f t="shared" si="0"/>
        <v>1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459</v>
      </c>
      <c r="F25" s="92">
        <v>425</v>
      </c>
      <c r="G25" s="92"/>
      <c r="H25" s="92">
        <v>449</v>
      </c>
      <c r="I25" s="92">
        <v>394</v>
      </c>
      <c r="J25" s="92">
        <v>10</v>
      </c>
      <c r="K25" s="92"/>
      <c r="L25" s="104">
        <f t="shared" si="0"/>
        <v>34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460</v>
      </c>
      <c r="F26" s="92">
        <v>400</v>
      </c>
      <c r="G26" s="92">
        <v>4</v>
      </c>
      <c r="H26" s="92">
        <v>397</v>
      </c>
      <c r="I26" s="92">
        <v>344</v>
      </c>
      <c r="J26" s="92">
        <v>63</v>
      </c>
      <c r="K26" s="92"/>
      <c r="L26" s="104">
        <f t="shared" si="0"/>
        <v>60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58</v>
      </c>
      <c r="F27" s="92">
        <v>56</v>
      </c>
      <c r="G27" s="92"/>
      <c r="H27" s="92">
        <v>58</v>
      </c>
      <c r="I27" s="92">
        <v>48</v>
      </c>
      <c r="J27" s="92"/>
      <c r="K27" s="92"/>
      <c r="L27" s="104">
        <f t="shared" si="0"/>
        <v>2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55</v>
      </c>
      <c r="F28" s="92">
        <v>48</v>
      </c>
      <c r="G28" s="92"/>
      <c r="H28" s="92">
        <v>47</v>
      </c>
      <c r="I28" s="92">
        <v>43</v>
      </c>
      <c r="J28" s="92">
        <v>8</v>
      </c>
      <c r="K28" s="92"/>
      <c r="L28" s="104">
        <f t="shared" si="0"/>
        <v>7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5</v>
      </c>
      <c r="F29" s="92">
        <v>4</v>
      </c>
      <c r="G29" s="92"/>
      <c r="H29" s="92">
        <v>5</v>
      </c>
      <c r="I29" s="92">
        <v>4</v>
      </c>
      <c r="J29" s="92"/>
      <c r="K29" s="92"/>
      <c r="L29" s="104">
        <f t="shared" si="0"/>
        <v>1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1</v>
      </c>
      <c r="F30" s="92">
        <v>1</v>
      </c>
      <c r="G30" s="92"/>
      <c r="H30" s="92">
        <v>1</v>
      </c>
      <c r="I30" s="92">
        <v>1</v>
      </c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6</v>
      </c>
      <c r="F32" s="92">
        <v>5</v>
      </c>
      <c r="G32" s="92"/>
      <c r="H32" s="92">
        <v>6</v>
      </c>
      <c r="I32" s="92">
        <v>2</v>
      </c>
      <c r="J32" s="92"/>
      <c r="K32" s="92"/>
      <c r="L32" s="104">
        <f t="shared" si="0"/>
        <v>1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35</v>
      </c>
      <c r="F33" s="92">
        <v>34</v>
      </c>
      <c r="G33" s="92"/>
      <c r="H33" s="92">
        <v>33</v>
      </c>
      <c r="I33" s="92">
        <v>22</v>
      </c>
      <c r="J33" s="92">
        <v>2</v>
      </c>
      <c r="K33" s="92"/>
      <c r="L33" s="104">
        <f t="shared" si="0"/>
        <v>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>
        <v>1</v>
      </c>
      <c r="F34" s="92"/>
      <c r="G34" s="92"/>
      <c r="H34" s="92">
        <v>1</v>
      </c>
      <c r="I34" s="92">
        <v>1</v>
      </c>
      <c r="J34" s="92"/>
      <c r="K34" s="92"/>
      <c r="L34" s="104">
        <f t="shared" si="0"/>
        <v>1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649</v>
      </c>
      <c r="F37" s="92">
        <v>566</v>
      </c>
      <c r="G37" s="92">
        <v>4</v>
      </c>
      <c r="H37" s="92">
        <v>565</v>
      </c>
      <c r="I37" s="92">
        <v>425</v>
      </c>
      <c r="J37" s="92">
        <v>84</v>
      </c>
      <c r="K37" s="92"/>
      <c r="L37" s="104">
        <f t="shared" si="0"/>
        <v>83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483</v>
      </c>
      <c r="F38" s="92">
        <v>468</v>
      </c>
      <c r="G38" s="92"/>
      <c r="H38" s="92">
        <v>466</v>
      </c>
      <c r="I38" s="92" t="s">
        <v>69</v>
      </c>
      <c r="J38" s="92">
        <v>17</v>
      </c>
      <c r="K38" s="92"/>
      <c r="L38" s="104">
        <f t="shared" si="0"/>
        <v>15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44</v>
      </c>
      <c r="F39" s="92">
        <v>44</v>
      </c>
      <c r="G39" s="92"/>
      <c r="H39" s="92">
        <v>39</v>
      </c>
      <c r="I39" s="92" t="s">
        <v>69</v>
      </c>
      <c r="J39" s="92">
        <v>5</v>
      </c>
      <c r="K39" s="92"/>
      <c r="L39" s="104">
        <f t="shared" si="0"/>
        <v>0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8</v>
      </c>
      <c r="F40" s="92">
        <v>8</v>
      </c>
      <c r="G40" s="92"/>
      <c r="H40" s="92">
        <v>8</v>
      </c>
      <c r="I40" s="92">
        <v>8</v>
      </c>
      <c r="J40" s="92"/>
      <c r="K40" s="92"/>
      <c r="L40" s="104">
        <f t="shared" si="0"/>
        <v>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491</v>
      </c>
      <c r="F41" s="92">
        <f>F38+F40</f>
        <v>476</v>
      </c>
      <c r="G41" s="92">
        <f>G38+G40</f>
        <v>0</v>
      </c>
      <c r="H41" s="92">
        <f>H38+H40</f>
        <v>474</v>
      </c>
      <c r="I41" s="92">
        <f>I40</f>
        <v>8</v>
      </c>
      <c r="J41" s="92">
        <f>J38+J40</f>
        <v>17</v>
      </c>
      <c r="K41" s="92">
        <f>K38+K40</f>
        <v>0</v>
      </c>
      <c r="L41" s="104">
        <f t="shared" si="0"/>
        <v>15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1619</v>
      </c>
      <c r="F42" s="92">
        <f t="shared" si="2"/>
        <v>1475</v>
      </c>
      <c r="G42" s="92">
        <f t="shared" si="2"/>
        <v>4</v>
      </c>
      <c r="H42" s="92">
        <f t="shared" si="2"/>
        <v>1495</v>
      </c>
      <c r="I42" s="92">
        <f t="shared" si="2"/>
        <v>803</v>
      </c>
      <c r="J42" s="92">
        <f t="shared" si="2"/>
        <v>124</v>
      </c>
      <c r="K42" s="92">
        <f t="shared" si="2"/>
        <v>1</v>
      </c>
      <c r="L42" s="104">
        <f t="shared" si="0"/>
        <v>144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01.01.2018, Кінець періоду: 31.12.2018&amp;L343D6E78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75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4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13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/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1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1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23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>
        <v>3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2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10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37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13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4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10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/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/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4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/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Рожищенський районний суд Волинської області, 
Початок періоду: 01.01.2018, Кінець періоду: 31.12.2018&amp;L343D6E78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7" width="10.28515625" customWidth="1"/>
    <col min="8" max="8" width="11.140625" customWidth="1"/>
    <col min="9" max="9" width="14.85546875" customWidth="1"/>
    <col min="10" max="256" width="10.28515625" customWidth="1"/>
  </cols>
  <sheetData>
    <row r="1" spans="1:10" ht="15.2" customHeight="1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ht="15.2" customHeight="1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53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35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13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18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ht="15.2" customHeight="1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>
        <v>1</v>
      </c>
      <c r="J10" s="50"/>
    </row>
    <row r="11" spans="1:10" ht="15.2" customHeight="1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/>
      <c r="J11" s="50"/>
    </row>
    <row r="12" spans="1:10" ht="15.2" customHeight="1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>
        <v>2</v>
      </c>
      <c r="J12" s="50"/>
    </row>
    <row r="13" spans="1:10" ht="15.2" customHeight="1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ht="15.2" customHeight="1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ht="15.2" customHeight="1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ht="15.2" customHeight="1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ht="15.2" customHeight="1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ht="15.2" customHeight="1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ht="15.2" customHeight="1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1</v>
      </c>
      <c r="J19" s="50"/>
    </row>
    <row r="20" spans="1:10" ht="15.2" customHeight="1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226</v>
      </c>
      <c r="J20" s="50"/>
    </row>
    <row r="21" spans="1:10" ht="15.2" customHeight="1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6</v>
      </c>
      <c r="J21" s="50"/>
    </row>
    <row r="22" spans="1:10" ht="15.2" customHeight="1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57</v>
      </c>
      <c r="J22" s="50"/>
    </row>
    <row r="23" spans="1:10" ht="15.2" customHeight="1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2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10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35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1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ht="15.2" customHeight="1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ht="15.2" customHeight="1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ht="15.2" customHeight="1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19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ht="15.2" customHeight="1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152</v>
      </c>
      <c r="J37" s="50"/>
    </row>
    <row r="38" spans="1:10" ht="15.2" customHeight="1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509</v>
      </c>
      <c r="J38" s="50"/>
    </row>
    <row r="39" spans="1:10" ht="15.2" customHeight="1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140</v>
      </c>
      <c r="J39" s="50"/>
    </row>
    <row r="40" spans="1:10" ht="15.2" customHeight="1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ht="15.2" customHeight="1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7517901</v>
      </c>
      <c r="J41" s="50"/>
    </row>
    <row r="42" spans="1:10" ht="15.2" customHeight="1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1700425</v>
      </c>
      <c r="J42" s="50"/>
    </row>
    <row r="43" spans="1:10" ht="15.2" customHeight="1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ht="15.2" customHeight="1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10</v>
      </c>
      <c r="J44" s="50"/>
    </row>
    <row r="45" spans="1:10" ht="15.2" customHeight="1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2</v>
      </c>
      <c r="J45" s="50"/>
    </row>
    <row r="46" spans="1:10" ht="15.2" customHeight="1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89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13</v>
      </c>
      <c r="J47" s="50"/>
    </row>
    <row r="48" spans="1:10" ht="15.2" customHeight="1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609</v>
      </c>
      <c r="J48" s="50"/>
    </row>
    <row r="49" spans="1:10" ht="15.2" customHeight="1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2389180</v>
      </c>
      <c r="J49" s="50"/>
    </row>
    <row r="50" spans="1:10" ht="15.2" customHeight="1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116022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4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1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75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400</v>
      </c>
      <c r="F58" s="92">
        <v>19</v>
      </c>
      <c r="G58" s="92">
        <v>2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30</v>
      </c>
      <c r="F59" s="92">
        <v>5</v>
      </c>
      <c r="G59" s="92"/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477</v>
      </c>
      <c r="F60" s="92">
        <v>86</v>
      </c>
      <c r="G60" s="92">
        <v>2</v>
      </c>
      <c r="H60" s="92"/>
      <c r="I60" s="92"/>
      <c r="J60" s="50"/>
    </row>
    <row r="61" spans="1:10" x14ac:dyDescent="0.2">
      <c r="A61" s="128" t="s">
        <v>134</v>
      </c>
      <c r="B61" s="128"/>
      <c r="C61" s="128"/>
      <c r="D61" s="128"/>
      <c r="E61" s="92">
        <v>471</v>
      </c>
      <c r="F61" s="92">
        <v>3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01.01.2018, Кінець періоду: 31.12.2018&amp;L343D6E78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8.0645161290322578E-3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4.5454545454545456E-2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0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1.0135593220338983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1495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1619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34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18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61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58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17</v>
      </c>
      <c r="E15" s="227"/>
    </row>
    <row r="16" spans="1:5" ht="15.2" customHeight="1" x14ac:dyDescent="0.2">
      <c r="A16" s="210"/>
      <c r="B16" s="210"/>
      <c r="C16" s="89"/>
      <c r="D16" s="89"/>
    </row>
    <row r="17" spans="1:7" ht="15.2" customHeight="1" x14ac:dyDescent="0.2">
      <c r="A17" s="211"/>
      <c r="B17" s="211"/>
      <c r="C17" s="221"/>
      <c r="D17" s="221"/>
    </row>
    <row r="18" spans="1:7" ht="15.2" customHeight="1" x14ac:dyDescent="0.2">
      <c r="A18" s="212" t="s">
        <v>188</v>
      </c>
      <c r="B18" s="212"/>
      <c r="C18" s="222" t="s">
        <v>194</v>
      </c>
      <c r="D18" s="222"/>
    </row>
    <row r="19" spans="1:7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 t="s">
        <v>197</v>
      </c>
      <c r="D23" s="225"/>
    </row>
    <row r="24" spans="1:7" ht="12.95" customHeight="1" x14ac:dyDescent="0.2">
      <c r="A24" s="217" t="s">
        <v>191</v>
      </c>
      <c r="B24" s="220"/>
      <c r="C24" s="172" t="s">
        <v>198</v>
      </c>
      <c r="D24" s="172"/>
    </row>
    <row r="25" spans="1:7" ht="12.95" customHeight="1" x14ac:dyDescent="0.2">
      <c r="A25" s="216" t="s">
        <v>192</v>
      </c>
      <c r="B25" s="220"/>
      <c r="C25" s="172" t="s">
        <v>199</v>
      </c>
      <c r="D25" s="172"/>
    </row>
    <row r="26" spans="1:7" x14ac:dyDescent="0.2">
      <c r="C26" s="89"/>
      <c r="D26" s="89"/>
    </row>
    <row r="27" spans="1:7" ht="12.95" customHeight="1" x14ac:dyDescent="0.2">
      <c r="C27" s="226" t="s">
        <v>200</v>
      </c>
      <c r="D27" s="22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Рожищенський районний суд Волинської області, 
Початок періоду: 01.01.2018, Кінець періоду: 31.12.2018&amp;L343D6E78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2019-04-01T08:39:47Z</dcterms:created>
  <dcterms:modified xsi:type="dcterms:W3CDTF">2019-04-01T08:39:47Z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343D6E78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