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иски\Волянський\zvit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4" i="2" l="1"/>
  <c r="L14" i="2" s="1"/>
  <c r="E41" i="2"/>
  <c r="E42" i="2"/>
  <c r="F14" i="2"/>
  <c r="F41" i="2"/>
  <c r="F42" i="2" s="1"/>
  <c r="D8" i="5" s="1"/>
  <c r="G14" i="2"/>
  <c r="G41" i="2"/>
  <c r="G42" i="2"/>
  <c r="H14" i="2"/>
  <c r="H41" i="2"/>
  <c r="H42" i="2" s="1"/>
  <c r="D9" i="5" s="1"/>
  <c r="I14" i="2"/>
  <c r="I41" i="2"/>
  <c r="I42" i="2"/>
  <c r="J14" i="2"/>
  <c r="J41" i="2"/>
  <c r="J42" i="2" s="1"/>
  <c r="D3" i="5" s="1"/>
  <c r="K14" i="2"/>
  <c r="K41" i="2"/>
  <c r="K42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4" i="5"/>
  <c r="D5" i="5"/>
  <c r="D6" i="5"/>
  <c r="D7" i="5"/>
  <c r="D10" i="5"/>
  <c r="L42" i="2" l="1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<sst xmlns="http://schemas.openxmlformats.org/spreadsheetml/2006/main" count="269" uniqueCount="201">
  <si>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</si>
  <si>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</si>
  <si>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</si>
  <si>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</si>
  <si>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</si>
  <si>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</si>
  <si>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</si>
  <si>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</si>
  <si>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</si>
  <si>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</si>
  <si>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</si>
  <si>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2018 року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</si>
  <si>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</si>
  <si>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</si>
  <si>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</si>
  <si>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</si>
  <si>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</si>
  <si>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</si>
  <si>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</si>
  <si>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</si>
  <si>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</si>
  <si>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</si>
  <si>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</si>
  <si>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</si>
  <si>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</si>
  <si>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</si>
  <si>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</si>
  <si>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</si>
  <si>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</si>
  <si>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</si>
  <si>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</si>
  <si>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</si>
  <si>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</si>
  <si>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</si>
  <si>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</si>
  <si>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</si>
  <si>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</si>
  <si>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</si>
  <si>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</si>
  <si>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</si>
  <si>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</si>
  <si>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</si>
  <si>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</si>
  <si>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</si>
  <si>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</si>
  <si>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</si>
  <si>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</si>
  <si>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</si>
  <si>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</si>
  <si>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</si>
  <si>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</si>
  <si>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</si>
  <si>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</si>
  <si>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</si>
  <si>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</si>
  <si>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</si>
  <si>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</si>
  <si>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</si>
  <si>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</si>
  <si>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</si>
  <si>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</si>
  <si>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</si>
  <si>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</si>
  <si>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</si>
  <si>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</si>
  <si>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</si>
  <si>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</si>
  <si>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</si>
  <si>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</si>
  <si>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</si>
  <si>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</si>
  <si>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</si>
  <si>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</si>
  <si>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</si>
  <si>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</si>
  <si>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</si>
  <si>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</si>
  <si>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</si>
  <si>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</si>
  <si>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</si>
  <si>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</si>
  <si>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</si>
  <si>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</si>
  <si>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</si>
  <si>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</si>
  <si>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</si>
  <si>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</si>
  <si>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</si>
  <si>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</si>
  <si>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</si>
  <si>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</si>
  <si>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</si>
  <si>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</si>
  <si>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</si>
  <si>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</si>
  <si>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</si>
  <si>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</si>
  <si>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</si>
  <si>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</si>
  <si>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</si>
  <si>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</si>
  <si>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</si>
  <si>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</si>
  <si>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</si>
  <si>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</si>
  <si>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</si>
  <si>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</si>
  <si>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</si>
  <si>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</si>
  <si>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</si>
  <si>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</si>
  <si>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</si>
  <si>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</si>
  <si>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</si>
  <si>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</si>
  <si>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</si>
  <si>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</si>
  <si>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</si>
  <si>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</si>
  <si>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</si>
  <si>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</si>
  <si>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</si>
  <si>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</si>
  <si>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</si>
  <si>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</si>
  <si>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</si>
  <si>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</si>
  <si>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</si>
  <si>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</si>
  <si>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</si>
  <si>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</si>
  <si>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</si>
  <si>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</si>
  <si>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</si>
  <si>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</si>
  <si>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</si>
  <si>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</si>
  <si>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</si>
  <si>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</si>
  <si>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</si>
  <si>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</si>
  <si>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</si>
  <si>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</si>
  <si>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</si>
  <si>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</si>
  <si>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</si>
  <si>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</si>
  <si>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</si>
  <si>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</si>
  <si>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</si>
  <si>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</si>
  <si>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</si>
  <si>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</si>
  <si>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</si>
  <si>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</si>
  <si>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</si>
  <si>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</si>
  <si>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</si>
  <si>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</si>
  <si>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</si>
  <si>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</si>
  <si>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</si>
  <si>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</si>
  <si>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</si>
  <si>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</si>
  <si>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</si>
  <si>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</si>
  <si>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</si>
  <si>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</si>
  <si>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</si>
  <si>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</si>
  <si>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</si>
  <si>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</si>
  <si>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</si>
  <si>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</si>
  <si>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</si>
  <si>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</si>
  <si>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</si>
  <si>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</si>
  <si>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</si>
  <si>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</si>
  <si>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</si>
  <si>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</si>
  <si>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</si>
  <si>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</si>
  <si>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</si>
  <si>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</si>
  <si>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</si>
  <si>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</si>
  <si>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</si>
  <si>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</si>
  <si>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</si>
  <si>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</si>
  <si>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</si>
  <si>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</si>
  <si>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</si>
  <si>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</si>
  <si>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</si>
  <si>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</si>
  <si>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</si>
  <si>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2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</si>
</sst>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&amp;LA57C46DF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47</v>
      </c>
      <c r="F6" s="91">
        <v>28</v>
      </c>
      <c r="G6" s="91"/>
      <c r="H6" s="91">
        <v>32</v>
      </c>
      <c r="I6" s="91" t="s">
        <v>69</v>
      </c>
      <c r="J6" s="91">
        <v>15</v>
      </c>
      <c r="K6" s="92">
        <v>2</v>
      </c>
      <c r="L6" s="104">
        <f t="shared" ref="L6:L42" si="0">E6-F6</f>
        <v>19</v>
      </c>
    </row>
    <row r="7" spans="1:12" x14ac:dyDescent="0.2">
      <c r="A7" s="66"/>
      <c r="B7" s="72" t="s">
        <v>33</v>
      </c>
      <c r="C7" s="81"/>
      <c r="D7" s="88">
        <v>2</v>
      </c>
      <c r="E7" s="91">
        <v>235</v>
      </c>
      <c r="F7" s="91">
        <v>226</v>
      </c>
      <c r="G7" s="91"/>
      <c r="H7" s="91">
        <v>230</v>
      </c>
      <c r="I7" s="91">
        <v>213</v>
      </c>
      <c r="J7" s="91">
        <v>5</v>
      </c>
      <c r="K7" s="92"/>
      <c r="L7" s="104">
        <f t="shared" si="0"/>
        <v>9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40</v>
      </c>
      <c r="F9" s="91">
        <v>35</v>
      </c>
      <c r="G9" s="91"/>
      <c r="H9" s="92">
        <v>39</v>
      </c>
      <c r="I9" s="91">
        <v>36</v>
      </c>
      <c r="J9" s="91">
        <v>1</v>
      </c>
      <c r="K9" s="92"/>
      <c r="L9" s="104">
        <f t="shared" si="0"/>
        <v>5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/>
      <c r="I12" s="91"/>
      <c r="J12" s="91">
        <v>1</v>
      </c>
      <c r="K12" s="92">
        <v>1</v>
      </c>
      <c r="L12" s="104">
        <f t="shared" si="0"/>
        <v>1</v>
      </c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323</v>
      </c>
      <c r="F14" s="92">
        <f t="shared" si="1"/>
        <v>289</v>
      </c>
      <c r="G14" s="92">
        <f t="shared" si="1"/>
        <v>0</v>
      </c>
      <c r="H14" s="92">
        <f t="shared" si="1"/>
        <v>301</v>
      </c>
      <c r="I14" s="92">
        <f t="shared" si="1"/>
        <v>249</v>
      </c>
      <c r="J14" s="92">
        <f t="shared" si="1"/>
        <v>22</v>
      </c>
      <c r="K14" s="92">
        <f t="shared" si="1"/>
        <v>3</v>
      </c>
      <c r="L14" s="104">
        <f t="shared" si="0"/>
        <v>34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17</v>
      </c>
      <c r="F15" s="92">
        <v>16</v>
      </c>
      <c r="G15" s="92"/>
      <c r="H15" s="92">
        <v>17</v>
      </c>
      <c r="I15" s="92">
        <v>16</v>
      </c>
      <c r="J15" s="92"/>
      <c r="K15" s="92"/>
      <c r="L15" s="104">
        <f t="shared" si="0"/>
        <v>1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28</v>
      </c>
      <c r="F16" s="92">
        <v>16</v>
      </c>
      <c r="G16" s="92"/>
      <c r="H16" s="92">
        <v>27</v>
      </c>
      <c r="I16" s="92">
        <v>20</v>
      </c>
      <c r="J16" s="92">
        <v>1</v>
      </c>
      <c r="K16" s="92"/>
      <c r="L16" s="104">
        <f t="shared" si="0"/>
        <v>12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2"/>
      <c r="L18" s="104">
        <f t="shared" si="0"/>
        <v>0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30</v>
      </c>
      <c r="F22" s="92">
        <v>18</v>
      </c>
      <c r="G22" s="92"/>
      <c r="H22" s="92">
        <v>29</v>
      </c>
      <c r="I22" s="92">
        <v>21</v>
      </c>
      <c r="J22" s="92">
        <v>1</v>
      </c>
      <c r="K22" s="92"/>
      <c r="L22" s="104">
        <f t="shared" si="0"/>
        <v>12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9</v>
      </c>
      <c r="F23" s="92">
        <v>8</v>
      </c>
      <c r="G23" s="92"/>
      <c r="H23" s="92">
        <v>9</v>
      </c>
      <c r="I23" s="92">
        <v>7</v>
      </c>
      <c r="J23" s="92"/>
      <c r="K23" s="92"/>
      <c r="L23" s="104">
        <f t="shared" si="0"/>
        <v>1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343</v>
      </c>
      <c r="F25" s="92">
        <v>309</v>
      </c>
      <c r="G25" s="92"/>
      <c r="H25" s="92">
        <v>338</v>
      </c>
      <c r="I25" s="92">
        <v>292</v>
      </c>
      <c r="J25" s="92">
        <v>5</v>
      </c>
      <c r="K25" s="92"/>
      <c r="L25" s="104">
        <f t="shared" si="0"/>
        <v>34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358</v>
      </c>
      <c r="F26" s="92">
        <v>298</v>
      </c>
      <c r="G26" s="92">
        <v>4</v>
      </c>
      <c r="H26" s="92">
        <v>258</v>
      </c>
      <c r="I26" s="92">
        <v>222</v>
      </c>
      <c r="J26" s="92">
        <v>100</v>
      </c>
      <c r="K26" s="92">
        <v>2</v>
      </c>
      <c r="L26" s="104">
        <f t="shared" si="0"/>
        <v>60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44</v>
      </c>
      <c r="F27" s="92">
        <v>42</v>
      </c>
      <c r="G27" s="92"/>
      <c r="H27" s="92">
        <v>43</v>
      </c>
      <c r="I27" s="92">
        <v>34</v>
      </c>
      <c r="J27" s="92">
        <v>1</v>
      </c>
      <c r="K27" s="92"/>
      <c r="L27" s="104">
        <f t="shared" si="0"/>
        <v>2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41</v>
      </c>
      <c r="F28" s="92">
        <v>34</v>
      </c>
      <c r="G28" s="92"/>
      <c r="H28" s="92">
        <v>37</v>
      </c>
      <c r="I28" s="92">
        <v>33</v>
      </c>
      <c r="J28" s="92">
        <v>4</v>
      </c>
      <c r="K28" s="92"/>
      <c r="L28" s="104">
        <f t="shared" si="0"/>
        <v>7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5</v>
      </c>
      <c r="F29" s="92">
        <v>4</v>
      </c>
      <c r="G29" s="92"/>
      <c r="H29" s="92">
        <v>5</v>
      </c>
      <c r="I29" s="92">
        <v>4</v>
      </c>
      <c r="J29" s="92"/>
      <c r="K29" s="92"/>
      <c r="L29" s="104">
        <f t="shared" si="0"/>
        <v>1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>
        <v>1</v>
      </c>
      <c r="F30" s="92">
        <v>1</v>
      </c>
      <c r="G30" s="92"/>
      <c r="H30" s="92">
        <v>1</v>
      </c>
      <c r="I30" s="92">
        <v>1</v>
      </c>
      <c r="J30" s="92"/>
      <c r="K30" s="92"/>
      <c r="L30" s="104">
        <f t="shared" si="0"/>
        <v>0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4</v>
      </c>
      <c r="F32" s="92">
        <v>3</v>
      </c>
      <c r="G32" s="92"/>
      <c r="H32" s="92">
        <v>4</v>
      </c>
      <c r="I32" s="92">
        <v>2</v>
      </c>
      <c r="J32" s="92"/>
      <c r="K32" s="92"/>
      <c r="L32" s="104">
        <f t="shared" si="0"/>
        <v>1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23</v>
      </c>
      <c r="F33" s="92">
        <v>22</v>
      </c>
      <c r="G33" s="92"/>
      <c r="H33" s="92">
        <v>23</v>
      </c>
      <c r="I33" s="92">
        <v>12</v>
      </c>
      <c r="J33" s="92"/>
      <c r="K33" s="92"/>
      <c r="L33" s="104">
        <f t="shared" si="0"/>
        <v>1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>
        <v>1</v>
      </c>
      <c r="F34" s="92"/>
      <c r="G34" s="92"/>
      <c r="H34" s="92">
        <v>1</v>
      </c>
      <c r="I34" s="92">
        <v>1</v>
      </c>
      <c r="J34" s="92"/>
      <c r="K34" s="92"/>
      <c r="L34" s="104">
        <f t="shared" si="0"/>
        <v>1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503</v>
      </c>
      <c r="F37" s="92">
        <v>420</v>
      </c>
      <c r="G37" s="92">
        <v>4</v>
      </c>
      <c r="H37" s="92">
        <v>393</v>
      </c>
      <c r="I37" s="92">
        <v>282</v>
      </c>
      <c r="J37" s="92">
        <v>110</v>
      </c>
      <c r="K37" s="92">
        <v>2</v>
      </c>
      <c r="L37" s="104">
        <f t="shared" si="0"/>
        <v>83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361</v>
      </c>
      <c r="F38" s="92">
        <v>346</v>
      </c>
      <c r="G38" s="92"/>
      <c r="H38" s="92">
        <v>323</v>
      </c>
      <c r="I38" s="92" t="s">
        <v>69</v>
      </c>
      <c r="J38" s="92">
        <v>38</v>
      </c>
      <c r="K38" s="92"/>
      <c r="L38" s="104">
        <f t="shared" si="0"/>
        <v>15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32</v>
      </c>
      <c r="F39" s="92">
        <v>32</v>
      </c>
      <c r="G39" s="92"/>
      <c r="H39" s="92">
        <v>31</v>
      </c>
      <c r="I39" s="92" t="s">
        <v>69</v>
      </c>
      <c r="J39" s="92">
        <v>1</v>
      </c>
      <c r="K39" s="92"/>
      <c r="L39" s="104">
        <f t="shared" si="0"/>
        <v>0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8</v>
      </c>
      <c r="F40" s="92">
        <v>8</v>
      </c>
      <c r="G40" s="92"/>
      <c r="H40" s="92">
        <v>8</v>
      </c>
      <c r="I40" s="92">
        <v>8</v>
      </c>
      <c r="J40" s="92"/>
      <c r="K40" s="92"/>
      <c r="L40" s="104">
        <f t="shared" si="0"/>
        <v>0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369</v>
      </c>
      <c r="F41" s="92">
        <f>F38+F40</f>
        <v>354</v>
      </c>
      <c r="G41" s="92">
        <f>G38+G40</f>
        <v>0</v>
      </c>
      <c r="H41" s="92">
        <f>H38+H40</f>
        <v>331</v>
      </c>
      <c r="I41" s="92">
        <f>I40</f>
        <v>8</v>
      </c>
      <c r="J41" s="92">
        <f>J38+J40</f>
        <v>38</v>
      </c>
      <c r="K41" s="92">
        <f>K38+K40</f>
        <v>0</v>
      </c>
      <c r="L41" s="104">
        <f t="shared" si="0"/>
        <v>15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1225</v>
      </c>
      <c r="F42" s="92">
        <f t="shared" si="2"/>
        <v>1081</v>
      </c>
      <c r="G42" s="92">
        <f t="shared" si="2"/>
        <v>4</v>
      </c>
      <c r="H42" s="92">
        <f t="shared" si="2"/>
        <v>1054</v>
      </c>
      <c r="I42" s="92">
        <f t="shared" si="2"/>
        <v>560</v>
      </c>
      <c r="J42" s="92">
        <f t="shared" si="2"/>
        <v>171</v>
      </c>
      <c r="K42" s="92">
        <f t="shared" si="2"/>
        <v>5</v>
      </c>
      <c r="L42" s="104">
        <f t="shared" si="0"/>
        <v>144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Рожищенський районний суд Волинської області, 
Початок періоду: 01.01.2018, Кінець періоду: 30.09.2018&amp;LA57C46DF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3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13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>
        <v>3</v>
      </c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4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/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/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1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16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>
        <v>2</v>
      </c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2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9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30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5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1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12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1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1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3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/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Рожищенський районний суд Волинської області, 
Початок періоду: 01.01.2018, Кінець періоду: 30.09.2018&amp;LA57C46DF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32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26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10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6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/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/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>
        <v>2</v>
      </c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/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/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173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1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41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5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29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1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17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89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390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113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5436381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1113677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9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1</v>
      </c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56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7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431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1715589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80061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4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1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287</v>
      </c>
      <c r="F58" s="92">
        <v>12</v>
      </c>
      <c r="G58" s="92">
        <v>2</v>
      </c>
      <c r="H58" s="92"/>
      <c r="I58" s="92"/>
      <c r="J58" s="50"/>
    </row>
    <row r="59" spans="1:10" x14ac:dyDescent="0.2">
      <c r="A59" s="128" t="s">
        <v>132</v>
      </c>
      <c r="B59" s="128"/>
      <c r="C59" s="128"/>
      <c r="D59" s="128"/>
      <c r="E59" s="92">
        <v>24</v>
      </c>
      <c r="F59" s="92">
        <v>5</v>
      </c>
      <c r="G59" s="92"/>
      <c r="H59" s="92"/>
      <c r="I59" s="92"/>
      <c r="J59" s="50"/>
    </row>
    <row r="60" spans="1:10" x14ac:dyDescent="0.2">
      <c r="A60" s="128" t="s">
        <v>133</v>
      </c>
      <c r="B60" s="128"/>
      <c r="C60" s="128"/>
      <c r="D60" s="128"/>
      <c r="E60" s="92">
        <v>336</v>
      </c>
      <c r="F60" s="92">
        <v>56</v>
      </c>
      <c r="G60" s="92">
        <v>1</v>
      </c>
      <c r="H60" s="92"/>
      <c r="I60" s="92"/>
      <c r="J60" s="50"/>
    </row>
    <row r="61" spans="1:10" x14ac:dyDescent="0.2">
      <c r="A61" s="128" t="s">
        <v>134</v>
      </c>
      <c r="B61" s="128"/>
      <c r="C61" s="128"/>
      <c r="D61" s="128"/>
      <c r="E61" s="92">
        <v>330</v>
      </c>
      <c r="F61" s="92">
        <v>1</v>
      </c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Рожищенський районний суд Волинської області, 
Початок періоду: 01.01.2018, Кінець періоду: 30.09.2018&amp;LA57C46DF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2.9239766081871343E-2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0.13636363636363635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1.8181818181818181E-2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0.97502312673450509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1054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1225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33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17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66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55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18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 t="s">
        <v>197</v>
      </c>
      <c r="D23" s="225"/>
    </row>
    <row r="24" spans="1:7" ht="12.95" customHeight="1" x14ac:dyDescent="0.2">
      <c r="A24" s="217" t="s">
        <v>191</v>
      </c>
      <c r="B24" s="220"/>
      <c r="C24" s="172" t="s">
        <v>198</v>
      </c>
      <c r="D24" s="172"/>
    </row>
    <row r="25" spans="1:7" ht="12.95" customHeight="1" x14ac:dyDescent="0.2">
      <c r="A25" s="216" t="s">
        <v>192</v>
      </c>
      <c r="B25" s="220"/>
      <c r="C25" s="172" t="s">
        <v>199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200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Рожищенський районний суд Волинської області, 
Початок періоду: 01.01.2018, Кінець періоду: 30.09.2018&amp;LA57C46DF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2018-10-10T13:31:43Z</dcterms:created>
  <dcterms:modified xsi:type="dcterms:W3CDTF">2018-10-10T13:32:04Z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A57C46DF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